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<sst xmlns="http://schemas.openxmlformats.org/spreadsheetml/2006/main" count="80" uniqueCount="57">
  <si>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Custos</t>
  </si>
  <si>
    <t>Enc. (A)</t>
  </si>
  <si>
    <t>Stock (h)</t>
  </si>
  <si>
    <t>x2</t>
  </si>
  <si>
    <t>hx2</t>
  </si>
  <si>
    <t>C1(Q1)</t>
  </si>
  <si>
    <t>Q1=</t>
  </si>
  <si>
    <t>Aquis. (c)</t>
  </si>
  <si>
    <t>f1(x2)</t>
  </si>
  <si>
    <t>Q1 ópt</t>
  </si>
  <si>
    <t>(*)</t>
  </si>
  <si>
    <t>(*) Qi*xi=0</t>
  </si>
  <si>
    <t>Q2=</t>
  </si>
  <si>
    <t>f2(x3)</t>
  </si>
  <si>
    <t>Q2 ópt</t>
  </si>
  <si>
    <t>Q3=</t>
  </si>
  <si>
    <t>C2(Q2)</t>
  </si>
  <si>
    <t>C3(Q3)</t>
  </si>
  <si>
    <t>Q3 ópt</t>
  </si>
  <si>
    <t>x3</t>
  </si>
  <si>
    <t>hx3</t>
  </si>
  <si>
    <t>x4</t>
  </si>
  <si>
    <t>hx4</t>
  </si>
  <si>
    <t>Q4=</t>
  </si>
  <si>
    <t>x5</t>
  </si>
  <si>
    <t>hx5</t>
  </si>
  <si>
    <t>C4(Q4)</t>
  </si>
  <si>
    <t>f4(x5)</t>
  </si>
  <si>
    <t>Q4 ópt</t>
  </si>
  <si>
    <t>QEE</t>
  </si>
  <si>
    <t>Alternat.</t>
  </si>
  <si>
    <t>Cap. 3 - Exercício 6</t>
  </si>
  <si>
    <t>Períodos</t>
  </si>
  <si>
    <t>Procura (mil)</t>
  </si>
  <si>
    <t>C1(Q1)+h(x2) (milhares)</t>
  </si>
  <si>
    <t>C2(Q2)+h(x3) (milhares)</t>
  </si>
  <si>
    <t>C3(Q3)+h(x4) (milhares)</t>
  </si>
  <si>
    <t>f(x4)</t>
  </si>
  <si>
    <t>ou</t>
  </si>
  <si>
    <t>C4(Q4)+h(x5) (milhares)</t>
  </si>
  <si>
    <t>1º Período: D=30</t>
  </si>
  <si>
    <t>2º Período: D=20</t>
  </si>
  <si>
    <t>3º Período: D=30</t>
  </si>
  <si>
    <t>4º Período: D=20</t>
  </si>
  <si>
    <t>D4</t>
  </si>
  <si>
    <t>Q4</t>
  </si>
  <si>
    <t>D3</t>
  </si>
  <si>
    <t>Q3</t>
  </si>
  <si>
    <t>D2</t>
  </si>
  <si>
    <t>Q2</t>
  </si>
  <si>
    <t>D1</t>
  </si>
  <si>
    <t>Q1</t>
  </si>
  <si>
    <t>x1</t>
  </si>
  <si>
    <t>C. Total</t>
  </si>
  <si>
    <t>Aquis.</t>
  </si>
  <si>
    <t>Enc.</t>
  </si>
  <si>
    <t>Stocks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</si>
</sst>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8.28125" style="0" customWidth="1"/>
    <col min="4" max="4" width="6.421875" style="0" customWidth="1"/>
    <col min="5" max="5" width="7.57421875" style="0" customWidth="1"/>
    <col min="6" max="7" width="7.7109375" style="0" customWidth="1"/>
    <col min="8" max="8" width="8.421875" style="0" customWidth="1"/>
    <col min="9" max="9" width="7.7109375" style="0" customWidth="1"/>
    <col min="10" max="10" width="8.00390625" style="0" customWidth="1"/>
  </cols>
  <sheetData>
    <row r="1" ht="15">
      <c r="A1" s="1" t="s">
        <v>31</v>
      </c>
    </row>
    <row r="2" spans="2:11" ht="15">
      <c r="B2" t="s">
        <v>32</v>
      </c>
      <c r="D2" s="2">
        <v>1</v>
      </c>
      <c r="E2" s="2">
        <v>2</v>
      </c>
      <c r="F2" s="2">
        <v>3</v>
      </c>
      <c r="G2" s="2">
        <v>4</v>
      </c>
      <c r="H2" s="1" t="s">
        <v>53</v>
      </c>
      <c r="I2" s="4" t="s">
        <v>54</v>
      </c>
      <c r="J2" s="1" t="s">
        <v>55</v>
      </c>
      <c r="K2" s="1" t="s">
        <v>56</v>
      </c>
    </row>
    <row r="3" spans="2:7" ht="15">
      <c r="B3" t="s">
        <v>33</v>
      </c>
      <c r="D3" s="2">
        <v>30</v>
      </c>
      <c r="E3" s="2">
        <v>20</v>
      </c>
      <c r="F3" s="2">
        <v>30</v>
      </c>
      <c r="G3" s="2">
        <v>20</v>
      </c>
    </row>
    <row r="4" spans="2:7" ht="15">
      <c r="B4" t="s">
        <v>0</v>
      </c>
      <c r="C4" s="2" t="s">
        <v>7</v>
      </c>
      <c r="E4" s="2" t="s">
        <v>1</v>
      </c>
      <c r="F4" s="2" t="s">
        <v>2</v>
      </c>
      <c r="G4" s="2"/>
    </row>
    <row r="5" spans="3:7" ht="15">
      <c r="C5" s="2">
        <v>0.5</v>
      </c>
      <c r="E5" s="2">
        <v>10</v>
      </c>
      <c r="F5" s="2">
        <f>0.1</f>
        <v>0.1</v>
      </c>
      <c r="G5" s="2"/>
    </row>
    <row r="6" spans="2:11" ht="15">
      <c r="B6" s="1" t="s">
        <v>29</v>
      </c>
      <c r="D6" s="4">
        <f>+G18</f>
        <v>100</v>
      </c>
      <c r="E6" s="4">
        <f>+G27</f>
        <v>0</v>
      </c>
      <c r="F6" s="4">
        <f>+G35</f>
        <v>0</v>
      </c>
      <c r="G6" s="4">
        <f>+E43</f>
        <v>0</v>
      </c>
      <c r="H6" s="4">
        <f>+I6+J6+K6</f>
        <v>84</v>
      </c>
      <c r="I6" s="4">
        <f>+C5*(G18+G27+G35+E43)</f>
        <v>50</v>
      </c>
      <c r="J6" s="4">
        <v>10</v>
      </c>
      <c r="K6" s="4">
        <f>+D6*F5+F5*(E18+E27+E35+C43)</f>
        <v>24</v>
      </c>
    </row>
    <row r="7" spans="2:11" ht="15">
      <c r="B7" s="1" t="s">
        <v>30</v>
      </c>
      <c r="C7" s="4"/>
      <c r="D7" s="4">
        <f>+M18</f>
        <v>50</v>
      </c>
      <c r="E7" s="4">
        <f>+M27</f>
        <v>0</v>
      </c>
      <c r="F7" s="4">
        <f>+L35</f>
        <v>50</v>
      </c>
      <c r="G7" s="4">
        <f>+E43</f>
        <v>0</v>
      </c>
      <c r="H7" s="4">
        <f>+I7+J7+K7</f>
        <v>84</v>
      </c>
      <c r="I7" s="4">
        <f>+C5*(M18+M27+L35+E43)</f>
        <v>50</v>
      </c>
      <c r="J7" s="4">
        <f>+E5*2</f>
        <v>20</v>
      </c>
      <c r="K7" s="4">
        <f>+F5*(M18+M27+L35+E43)+F5*(K18+K27+J35+C43)</f>
        <v>14</v>
      </c>
    </row>
    <row r="8" spans="2:8" ht="15">
      <c r="B8" s="1"/>
      <c r="C8" s="4"/>
      <c r="D8" s="4"/>
      <c r="E8" s="4"/>
      <c r="F8" s="4"/>
      <c r="G8" s="4"/>
      <c r="H8" s="4"/>
    </row>
    <row r="9" spans="2:7" ht="15">
      <c r="B9" s="1" t="s">
        <v>40</v>
      </c>
      <c r="C9" s="2"/>
      <c r="D9" s="2"/>
      <c r="E9" s="2"/>
      <c r="F9" s="2"/>
      <c r="G9" s="2"/>
    </row>
    <row r="10" spans="3:7" ht="15">
      <c r="C10" s="2"/>
      <c r="E10" s="1"/>
      <c r="F10" s="4" t="s">
        <v>34</v>
      </c>
      <c r="G10" s="4"/>
    </row>
    <row r="11" spans="4:8" ht="15">
      <c r="D11" s="2" t="s">
        <v>6</v>
      </c>
      <c r="E11" s="2">
        <f>+D3</f>
        <v>30</v>
      </c>
      <c r="F11" s="2">
        <f>+E11+E3</f>
        <v>50</v>
      </c>
      <c r="G11" s="2">
        <f>+F11+F3</f>
        <v>80</v>
      </c>
      <c r="H11" s="2">
        <f>+G11+G3</f>
        <v>100</v>
      </c>
    </row>
    <row r="12" spans="2:10" ht="15.75" thickBot="1">
      <c r="B12" s="3" t="s">
        <v>3</v>
      </c>
      <c r="C12" s="3" t="s">
        <v>4</v>
      </c>
      <c r="D12" s="3" t="s">
        <v>5</v>
      </c>
      <c r="E12" s="3">
        <f>+E5+C5*E11</f>
        <v>25</v>
      </c>
      <c r="F12" s="3">
        <f>+F11*$C$5+$E$5</f>
        <v>35</v>
      </c>
      <c r="G12" s="3">
        <f>+G11*$C$5+$E$5</f>
        <v>50</v>
      </c>
      <c r="H12" s="3">
        <f>+H11*$C$5+$E$5</f>
        <v>60</v>
      </c>
      <c r="I12" s="3" t="s">
        <v>8</v>
      </c>
      <c r="J12" s="3" t="s">
        <v>9</v>
      </c>
    </row>
    <row r="13" spans="2:12" ht="15">
      <c r="B13" s="2">
        <v>0</v>
      </c>
      <c r="C13" s="2">
        <f>+B13*$F$5</f>
        <v>0</v>
      </c>
      <c r="D13" s="2"/>
      <c r="E13" s="2">
        <f>+E12+C13</f>
        <v>25</v>
      </c>
      <c r="F13" s="2"/>
      <c r="G13" s="2"/>
      <c r="H13" s="2"/>
      <c r="I13" s="2">
        <f>+E13</f>
        <v>25</v>
      </c>
      <c r="J13" s="2">
        <f>+E11</f>
        <v>30</v>
      </c>
      <c r="K13" s="2"/>
      <c r="L13" s="2"/>
    </row>
    <row r="14" spans="2:12" ht="15">
      <c r="B14" s="2">
        <f>+E3</f>
        <v>20</v>
      </c>
      <c r="C14" s="2">
        <f>+B14*$F$5</f>
        <v>2</v>
      </c>
      <c r="D14" s="2"/>
      <c r="E14" s="2"/>
      <c r="F14" s="2">
        <f>+F12+C14</f>
        <v>37</v>
      </c>
      <c r="G14" s="2"/>
      <c r="H14" s="2"/>
      <c r="I14" s="2">
        <f>+F14</f>
        <v>37</v>
      </c>
      <c r="J14" s="2">
        <f>+F11</f>
        <v>50</v>
      </c>
      <c r="K14" s="2"/>
      <c r="L14" s="2"/>
    </row>
    <row r="15" spans="2:12" ht="15">
      <c r="B15" s="2">
        <f>+SUM($E$3:F3)</f>
        <v>50</v>
      </c>
      <c r="C15" s="2">
        <f>+B15*$F$5</f>
        <v>5</v>
      </c>
      <c r="D15" s="2"/>
      <c r="E15" s="2"/>
      <c r="F15" s="2"/>
      <c r="G15" s="2">
        <f>+G12+C15</f>
        <v>55</v>
      </c>
      <c r="H15" s="2"/>
      <c r="I15" s="2">
        <f>+G15</f>
        <v>55</v>
      </c>
      <c r="J15" s="2">
        <f>+G11</f>
        <v>80</v>
      </c>
      <c r="K15" s="2"/>
      <c r="L15" s="2"/>
    </row>
    <row r="16" spans="2:12" ht="15.75" thickBot="1">
      <c r="B16" s="3">
        <f>SUM($E$3:G3)</f>
        <v>70</v>
      </c>
      <c r="C16" s="3">
        <f>+B16*$F$5</f>
        <v>7</v>
      </c>
      <c r="D16" s="3"/>
      <c r="E16" s="3"/>
      <c r="F16" s="3"/>
      <c r="G16" s="3"/>
      <c r="H16" s="3">
        <f>+H12+C16</f>
        <v>67</v>
      </c>
      <c r="I16" s="3">
        <f>+H16</f>
        <v>67</v>
      </c>
      <c r="J16" s="3">
        <f>+H11</f>
        <v>100</v>
      </c>
      <c r="K16" s="2"/>
      <c r="L16" s="2"/>
    </row>
    <row r="17" spans="2:14" ht="15">
      <c r="B17" s="2"/>
      <c r="C17" s="2"/>
      <c r="D17" s="2"/>
      <c r="E17" s="4" t="s">
        <v>3</v>
      </c>
      <c r="F17" s="4" t="s">
        <v>50</v>
      </c>
      <c r="G17" s="4" t="s">
        <v>51</v>
      </c>
      <c r="H17" s="4" t="s">
        <v>52</v>
      </c>
      <c r="I17" s="2"/>
      <c r="J17" s="2"/>
      <c r="K17" s="4" t="s">
        <v>3</v>
      </c>
      <c r="L17" s="4" t="s">
        <v>50</v>
      </c>
      <c r="M17" s="4" t="s">
        <v>51</v>
      </c>
      <c r="N17" s="4" t="s">
        <v>52</v>
      </c>
    </row>
    <row r="18" spans="2:14" ht="15">
      <c r="B18" s="2"/>
      <c r="C18" s="2"/>
      <c r="D18" s="2"/>
      <c r="E18" s="4">
        <f>+H27</f>
        <v>70</v>
      </c>
      <c r="F18" s="4">
        <v>30</v>
      </c>
      <c r="G18" s="4">
        <v>100</v>
      </c>
      <c r="H18" s="4">
        <f>+E18+F18-G18</f>
        <v>0</v>
      </c>
      <c r="I18" s="2"/>
      <c r="J18" s="2"/>
      <c r="K18" s="4">
        <f>+N27</f>
        <v>20</v>
      </c>
      <c r="L18" s="4">
        <v>30</v>
      </c>
      <c r="M18" s="4">
        <v>50</v>
      </c>
      <c r="N18" s="4">
        <f>+K18+L18-M18</f>
        <v>0</v>
      </c>
    </row>
    <row r="19" spans="2:12" ht="15">
      <c r="B19" s="1" t="s">
        <v>41</v>
      </c>
      <c r="K19" s="2"/>
      <c r="L19" s="2"/>
    </row>
    <row r="20" spans="3:12" ht="15">
      <c r="C20" s="2"/>
      <c r="F20" s="4" t="s">
        <v>35</v>
      </c>
      <c r="G20" s="2"/>
      <c r="K20" s="2"/>
      <c r="L20" s="2"/>
    </row>
    <row r="21" spans="4:12" ht="15">
      <c r="D21" s="2" t="s">
        <v>12</v>
      </c>
      <c r="E21" s="2">
        <v>0</v>
      </c>
      <c r="F21" s="2">
        <f>+E3</f>
        <v>20</v>
      </c>
      <c r="G21" s="2">
        <f>F21+F3</f>
        <v>50</v>
      </c>
      <c r="H21" s="2">
        <f>+G21+G3</f>
        <v>70</v>
      </c>
      <c r="K21" s="2"/>
      <c r="L21" s="2"/>
    </row>
    <row r="22" spans="2:12" ht="15.75" thickBot="1">
      <c r="B22" s="3" t="s">
        <v>19</v>
      </c>
      <c r="C22" s="3" t="s">
        <v>20</v>
      </c>
      <c r="D22" s="3" t="s">
        <v>16</v>
      </c>
      <c r="E22" s="3">
        <f>+E21*$C$5</f>
        <v>0</v>
      </c>
      <c r="F22" s="3">
        <f>+F21*$C$5+$E$5</f>
        <v>20</v>
      </c>
      <c r="G22" s="3">
        <f>+G21*$C$5+$E$5</f>
        <v>35</v>
      </c>
      <c r="H22" s="3">
        <f>+H21*$C$5+$E$5</f>
        <v>45</v>
      </c>
      <c r="I22" s="3" t="s">
        <v>13</v>
      </c>
      <c r="J22" s="3" t="s">
        <v>14</v>
      </c>
      <c r="K22" s="2"/>
      <c r="L22" s="2"/>
    </row>
    <row r="23" spans="2:12" ht="15">
      <c r="B23" s="2">
        <v>0</v>
      </c>
      <c r="C23" s="2">
        <f>+B23*$F$5</f>
        <v>0</v>
      </c>
      <c r="D23" s="2"/>
      <c r="E23" s="2">
        <f>+E22+C23+I14</f>
        <v>37</v>
      </c>
      <c r="F23" s="2">
        <f>+F22+C23+I13</f>
        <v>45</v>
      </c>
      <c r="G23" s="2"/>
      <c r="H23" s="2"/>
      <c r="I23" s="2">
        <f>MIN(E23:F23)</f>
        <v>37</v>
      </c>
      <c r="J23" s="2">
        <f>+E21</f>
        <v>0</v>
      </c>
      <c r="K23" s="2"/>
      <c r="L23" s="2"/>
    </row>
    <row r="24" spans="2:12" ht="15">
      <c r="B24" s="2">
        <f>+F3</f>
        <v>30</v>
      </c>
      <c r="C24" s="2">
        <f>+B24*$F$5</f>
        <v>3</v>
      </c>
      <c r="D24" s="2"/>
      <c r="E24" s="2">
        <f>+E22+C24+I15</f>
        <v>58</v>
      </c>
      <c r="F24" s="2" t="s">
        <v>10</v>
      </c>
      <c r="G24" s="2">
        <f>+G22+C24+I13</f>
        <v>63</v>
      </c>
      <c r="H24" s="2"/>
      <c r="I24" s="2">
        <f>MIN(E24,G24)</f>
        <v>58</v>
      </c>
      <c r="J24" s="2">
        <f>+E21</f>
        <v>0</v>
      </c>
      <c r="K24" s="2"/>
      <c r="L24" s="2"/>
    </row>
    <row r="25" spans="2:12" ht="15.75" thickBot="1">
      <c r="B25" s="3">
        <f>+F3+G3</f>
        <v>50</v>
      </c>
      <c r="C25" s="3">
        <f>+B25*$F$5</f>
        <v>5</v>
      </c>
      <c r="D25" s="3"/>
      <c r="E25" s="3">
        <f>+E22+C25+I16</f>
        <v>72</v>
      </c>
      <c r="F25" s="3" t="s">
        <v>10</v>
      </c>
      <c r="G25" s="3" t="s">
        <v>10</v>
      </c>
      <c r="H25" s="3">
        <f>+H22+C25+I13</f>
        <v>75</v>
      </c>
      <c r="I25" s="3">
        <f>MIN(E25,H25)</f>
        <v>72</v>
      </c>
      <c r="J25" s="3">
        <f>+E21</f>
        <v>0</v>
      </c>
      <c r="K25" s="2"/>
      <c r="L25" s="2"/>
    </row>
    <row r="26" spans="2:14" ht="15">
      <c r="B26" t="s">
        <v>11</v>
      </c>
      <c r="E26" s="4" t="s">
        <v>19</v>
      </c>
      <c r="F26" s="4" t="s">
        <v>48</v>
      </c>
      <c r="G26" s="4" t="s">
        <v>49</v>
      </c>
      <c r="H26" s="4" t="s">
        <v>3</v>
      </c>
      <c r="K26" s="4" t="s">
        <v>19</v>
      </c>
      <c r="L26" s="4" t="s">
        <v>48</v>
      </c>
      <c r="M26" s="4" t="s">
        <v>49</v>
      </c>
      <c r="N26" s="4" t="s">
        <v>3</v>
      </c>
    </row>
    <row r="27" spans="5:14" ht="15">
      <c r="E27" s="2">
        <f>+H35</f>
        <v>50</v>
      </c>
      <c r="F27" s="2">
        <v>20</v>
      </c>
      <c r="G27" s="2">
        <v>0</v>
      </c>
      <c r="H27" s="2">
        <f>+E27+F27-G27</f>
        <v>70</v>
      </c>
      <c r="K27" s="2">
        <f>+M35</f>
        <v>0</v>
      </c>
      <c r="L27" s="2">
        <v>20</v>
      </c>
      <c r="M27" s="2">
        <v>0</v>
      </c>
      <c r="N27" s="2">
        <f>+K27+L27-M27</f>
        <v>20</v>
      </c>
    </row>
    <row r="28" spans="2:7" ht="15">
      <c r="B28" s="1" t="s">
        <v>42</v>
      </c>
      <c r="C28" s="2"/>
      <c r="D28" s="2"/>
      <c r="E28" s="2"/>
      <c r="F28" s="2"/>
      <c r="G28" s="2"/>
    </row>
    <row r="29" spans="3:7" ht="15">
      <c r="C29" s="2"/>
      <c r="F29" s="4" t="s">
        <v>36</v>
      </c>
      <c r="G29" s="2"/>
    </row>
    <row r="30" spans="4:8" ht="15">
      <c r="D30" s="2" t="s">
        <v>15</v>
      </c>
      <c r="E30" s="2">
        <v>0</v>
      </c>
      <c r="F30" s="2">
        <f>+F3</f>
        <v>30</v>
      </c>
      <c r="G30" s="2">
        <f>+F3+G3</f>
        <v>50</v>
      </c>
      <c r="H30" s="2"/>
    </row>
    <row r="31" spans="2:9" ht="15.75" thickBot="1">
      <c r="B31" s="3" t="s">
        <v>21</v>
      </c>
      <c r="C31" s="3" t="s">
        <v>22</v>
      </c>
      <c r="D31" s="3" t="s">
        <v>17</v>
      </c>
      <c r="E31" s="3">
        <f>+E30*$C$5</f>
        <v>0</v>
      </c>
      <c r="F31" s="3">
        <f>+F30*$C$5+$E$5</f>
        <v>25</v>
      </c>
      <c r="G31" s="3">
        <f>+G30*$C$5+$E$5</f>
        <v>35</v>
      </c>
      <c r="H31" s="3" t="s">
        <v>37</v>
      </c>
      <c r="I31" s="3" t="s">
        <v>18</v>
      </c>
    </row>
    <row r="32" spans="2:9" ht="15">
      <c r="B32" s="2">
        <v>0</v>
      </c>
      <c r="C32" s="2">
        <f>+B32*$F$5</f>
        <v>0</v>
      </c>
      <c r="D32" s="2"/>
      <c r="E32" s="2">
        <f>+E31+C32+I24</f>
        <v>58</v>
      </c>
      <c r="F32" s="2">
        <f>+F31+C32+I23</f>
        <v>62</v>
      </c>
      <c r="G32" s="2"/>
      <c r="H32" s="2">
        <f>MIN(E32:F32)</f>
        <v>58</v>
      </c>
      <c r="I32" s="2">
        <f>+E30</f>
        <v>0</v>
      </c>
    </row>
    <row r="33" spans="2:11" ht="15.75" thickBot="1">
      <c r="B33" s="3">
        <f>+G3</f>
        <v>20</v>
      </c>
      <c r="C33" s="3">
        <f>+B33*$F$5</f>
        <v>2</v>
      </c>
      <c r="D33" s="3"/>
      <c r="E33" s="3">
        <f>+E31+C33+I25</f>
        <v>74</v>
      </c>
      <c r="F33" s="3" t="s">
        <v>10</v>
      </c>
      <c r="G33" s="3">
        <f>+G31+C33+I23</f>
        <v>74</v>
      </c>
      <c r="H33" s="3">
        <f>MIN(E33:F33)</f>
        <v>74</v>
      </c>
      <c r="I33" s="3">
        <f>+E30</f>
        <v>0</v>
      </c>
      <c r="J33" s="2" t="s">
        <v>38</v>
      </c>
      <c r="K33" s="2">
        <f>+G30</f>
        <v>50</v>
      </c>
    </row>
    <row r="34" spans="2:13" ht="15">
      <c r="B34" t="s">
        <v>11</v>
      </c>
      <c r="E34" s="4" t="s">
        <v>21</v>
      </c>
      <c r="F34" s="4" t="s">
        <v>46</v>
      </c>
      <c r="G34" s="4" t="s">
        <v>47</v>
      </c>
      <c r="H34" s="4" t="s">
        <v>19</v>
      </c>
      <c r="J34" s="4" t="s">
        <v>21</v>
      </c>
      <c r="K34" s="4" t="s">
        <v>46</v>
      </c>
      <c r="L34" s="4" t="s">
        <v>47</v>
      </c>
      <c r="M34" s="4" t="s">
        <v>19</v>
      </c>
    </row>
    <row r="35" spans="5:13" ht="15">
      <c r="E35" s="4">
        <f>+F43</f>
        <v>20</v>
      </c>
      <c r="F35" s="4">
        <v>30</v>
      </c>
      <c r="G35" s="4">
        <f>+I33</f>
        <v>0</v>
      </c>
      <c r="H35" s="4">
        <f>E35+F35-G35</f>
        <v>50</v>
      </c>
      <c r="J35" s="4">
        <f>+F43</f>
        <v>20</v>
      </c>
      <c r="K35" s="4">
        <v>30</v>
      </c>
      <c r="L35" s="4">
        <v>50</v>
      </c>
      <c r="M35" s="4">
        <f>+J35+K35-L35</f>
        <v>0</v>
      </c>
    </row>
    <row r="36" spans="2:7" ht="15">
      <c r="B36" s="1" t="s">
        <v>43</v>
      </c>
      <c r="C36" s="2"/>
      <c r="D36" s="2"/>
      <c r="E36" s="2"/>
      <c r="F36" s="2"/>
      <c r="G36" s="2"/>
    </row>
    <row r="37" spans="3:7" ht="15">
      <c r="C37" s="2"/>
      <c r="F37" s="4" t="s">
        <v>39</v>
      </c>
      <c r="G37" s="2"/>
    </row>
    <row r="38" spans="4:8" ht="15">
      <c r="D38" s="2" t="s">
        <v>23</v>
      </c>
      <c r="E38" s="2">
        <v>0</v>
      </c>
      <c r="F38" s="2">
        <f>+G3</f>
        <v>20</v>
      </c>
      <c r="G38" s="2"/>
      <c r="H38" s="2"/>
    </row>
    <row r="39" spans="2:8" ht="15.75" thickBot="1">
      <c r="B39" s="3" t="s">
        <v>24</v>
      </c>
      <c r="C39" s="3" t="s">
        <v>25</v>
      </c>
      <c r="D39" s="3" t="s">
        <v>26</v>
      </c>
      <c r="E39" s="3">
        <f>+E38*$C$5</f>
        <v>0</v>
      </c>
      <c r="F39" s="3">
        <f>+F38*$C$5+$E$5</f>
        <v>20</v>
      </c>
      <c r="G39" s="3" t="s">
        <v>27</v>
      </c>
      <c r="H39" s="6" t="s">
        <v>28</v>
      </c>
    </row>
    <row r="40" spans="2:8" ht="15.75" thickBot="1">
      <c r="B40" s="5">
        <v>0</v>
      </c>
      <c r="C40" s="5">
        <f>+B40*$F$5</f>
        <v>0</v>
      </c>
      <c r="D40" s="5"/>
      <c r="E40" s="5">
        <f>+H33+E39+C40</f>
        <v>74</v>
      </c>
      <c r="F40" s="5">
        <f>+F39+C40+H32</f>
        <v>78</v>
      </c>
      <c r="G40" s="5">
        <f>MIN(E40:F40)</f>
        <v>74</v>
      </c>
      <c r="H40" s="5">
        <f>+E38</f>
        <v>0</v>
      </c>
    </row>
    <row r="42" spans="3:6" ht="15">
      <c r="C42" s="4" t="s">
        <v>24</v>
      </c>
      <c r="D42" s="4" t="s">
        <v>44</v>
      </c>
      <c r="E42" s="4" t="s">
        <v>45</v>
      </c>
      <c r="F42" s="4" t="s">
        <v>21</v>
      </c>
    </row>
    <row r="43" spans="3:6" ht="15">
      <c r="C43" s="4">
        <v>0</v>
      </c>
      <c r="D43" s="4">
        <v>20</v>
      </c>
      <c r="E43" s="4">
        <f>+H40</f>
        <v>0</v>
      </c>
      <c r="F43" s="4">
        <f>+C43+D43-E43</f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laptop</cp:lastModifiedBy>
  <cp:lastPrinted>2014-04-16T08:40:19Z</cp:lastPrinted>
  <dcterms:created xsi:type="dcterms:W3CDTF">2014-04-15T14:20:07Z</dcterms:created>
  <dcterms:modified xsi:type="dcterms:W3CDTF">2016-05-16T16:12:05Z</dcterms:modified>
  <cp:category/>
  <cp:version/>
  <cp:contentType/>
  <cp:contentStatus/>
</cp:coreProperties>
</file>